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6380" windowHeight="8190" tabRatio="500"/>
  </bookViews>
  <sheets>
    <sheet name="List1" sheetId="1" r:id="rId1"/>
    <sheet name="List2" sheetId="2" r:id="rId2"/>
    <sheet name="List3" sheetId="3" r:id="rId3"/>
  </sheets>
  <definedNames>
    <definedName name="__xlnm_Print_Area" localSheetId="0">List1!$A$1:$H$109</definedName>
    <definedName name="_xlnm.Print_Area" localSheetId="0">List1!$A$1:$H$112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" i="1"/>
  <c r="H22" l="1"/>
  <c r="H7"/>
  <c r="H6"/>
  <c r="H73"/>
  <c r="H57"/>
  <c r="F57"/>
  <c r="H5"/>
  <c r="H35"/>
  <c r="H33"/>
  <c r="H38"/>
  <c r="H29"/>
  <c r="H26"/>
  <c r="H21"/>
  <c r="H10"/>
  <c r="H88"/>
  <c r="H16"/>
  <c r="H101" l="1"/>
  <c r="H50"/>
  <c r="H15"/>
  <c r="H17"/>
  <c r="H25"/>
  <c r="H8" l="1"/>
  <c r="H24" l="1"/>
  <c r="H13"/>
  <c r="H12"/>
  <c r="H32"/>
  <c r="H28" l="1"/>
  <c r="H9"/>
  <c r="H85"/>
  <c r="H59"/>
  <c r="H74"/>
  <c r="H19"/>
  <c r="H78" l="1"/>
  <c r="H43"/>
  <c r="H44" l="1"/>
  <c r="H79"/>
  <c r="H46"/>
  <c r="H87" l="1"/>
  <c r="H86"/>
  <c r="H84"/>
  <c r="H72"/>
  <c r="H69"/>
  <c r="H71"/>
  <c r="H76"/>
  <c r="H75"/>
  <c r="H70"/>
  <c r="H77"/>
  <c r="H66"/>
  <c r="H65"/>
  <c r="H61"/>
  <c r="H39"/>
  <c r="H30"/>
  <c r="H23"/>
  <c r="H27"/>
</calcChain>
</file>

<file path=xl/sharedStrings.xml><?xml version="1.0" encoding="utf-8"?>
<sst xmlns="http://schemas.openxmlformats.org/spreadsheetml/2006/main" count="178" uniqueCount="106">
  <si>
    <t>CENÍK SEDLECKÝCH VÍN</t>
  </si>
  <si>
    <t xml:space="preserve">Obsah </t>
  </si>
  <si>
    <t>Obsah</t>
  </si>
  <si>
    <t xml:space="preserve">Cena </t>
  </si>
  <si>
    <t>Cena</t>
  </si>
  <si>
    <t>PŘÍVLASTKOVÁ VÍNA</t>
  </si>
  <si>
    <t>cukru</t>
  </si>
  <si>
    <t>láhve</t>
  </si>
  <si>
    <t>s DPH</t>
  </si>
  <si>
    <t>za 1 l</t>
  </si>
  <si>
    <t>suché</t>
  </si>
  <si>
    <t>polosuché</t>
  </si>
  <si>
    <t xml:space="preserve">polosladké </t>
  </si>
  <si>
    <t>polosladké</t>
  </si>
  <si>
    <t>ŘADA TERROIR</t>
  </si>
  <si>
    <t>Veltlínské zelené 2018, MZV</t>
  </si>
  <si>
    <t>SEDLECKÝ SEKT</t>
  </si>
  <si>
    <t xml:space="preserve">polosuché </t>
  </si>
  <si>
    <t>SPECIÁLNÍ ŘADA</t>
  </si>
  <si>
    <t xml:space="preserve">sladké </t>
  </si>
  <si>
    <t xml:space="preserve">FRIZZANTE </t>
  </si>
  <si>
    <t xml:space="preserve">  MORAVSKÉ ZEMSKÉ VÍNO</t>
  </si>
  <si>
    <t xml:space="preserve">Chardonnay </t>
  </si>
  <si>
    <t xml:space="preserve">suché </t>
  </si>
  <si>
    <t xml:space="preserve">Rulandské šedé </t>
  </si>
  <si>
    <t>BAG IN BOX 5 l</t>
  </si>
  <si>
    <t>MORAVSKÉ ZEMSKÉ VÍNO</t>
  </si>
  <si>
    <t>Frankovka</t>
  </si>
  <si>
    <t>Rulandské šedé 2021, ps</t>
  </si>
  <si>
    <t>Velká zlatá medaile Festwine 2021</t>
  </si>
  <si>
    <t xml:space="preserve">ŘADA AURUM VINUM </t>
  </si>
  <si>
    <t xml:space="preserve">Pálava 2020, slámové víno </t>
  </si>
  <si>
    <r>
      <t xml:space="preserve">Oranžové víno - </t>
    </r>
    <r>
      <rPr>
        <i/>
        <sz val="11"/>
        <color theme="9" tint="-0.249977111117893"/>
        <rFont val="Century Schoolbook"/>
        <family val="1"/>
        <charset val="238"/>
      </rPr>
      <t>Stříbrná  medaile Festwine 2021, zlatá medaile Král vín 2021, zlatá medaile Vinařské Litoměřice 2022,</t>
    </r>
  </si>
  <si>
    <r>
      <t xml:space="preserve">Veltlínské zelené 2021, ps </t>
    </r>
    <r>
      <rPr>
        <b/>
        <sz val="12"/>
        <color rgb="FF00B050"/>
        <rFont val="Century Schoolbook"/>
        <family val="1"/>
        <charset val="238"/>
      </rPr>
      <t>AURUM VINUM</t>
    </r>
  </si>
  <si>
    <t xml:space="preserve"> stříbrná medaile Festwine 2022, zlatá medaile Král vín 2022, stříbrná medaile Národní soutěž vín 2022, zatá medaile Král vín 2022, Top 77 5*</t>
  </si>
  <si>
    <r>
      <t xml:space="preserve">Ryzlink vlašský 2021, vh </t>
    </r>
    <r>
      <rPr>
        <b/>
        <sz val="12"/>
        <color rgb="FF00B050"/>
        <rFont val="Century Schoolbook"/>
        <family val="1"/>
        <charset val="238"/>
      </rPr>
      <t>AURUM VINUM</t>
    </r>
  </si>
  <si>
    <t xml:space="preserve">Sylvánské zelené 2021, vh </t>
  </si>
  <si>
    <t>CUVÉE</t>
  </si>
  <si>
    <t>2020,ps</t>
  </si>
  <si>
    <t>Cabernet Sauvignon rose 2021</t>
  </si>
  <si>
    <t>Chardonnay 2021</t>
  </si>
  <si>
    <t>Chatrasov cuvée 2021</t>
  </si>
  <si>
    <t>Veltlínské červené rané 2021</t>
  </si>
  <si>
    <t>Veltlínské červené rané 2022</t>
  </si>
  <si>
    <t>Veltlínské zelené 2021</t>
  </si>
  <si>
    <t>Frizzante white 2022</t>
  </si>
  <si>
    <t xml:space="preserve">Neuburské 2022, ps </t>
  </si>
  <si>
    <t xml:space="preserve">V O L N Ý   P R O D E J </t>
  </si>
  <si>
    <t>Ryzlink vlašský 2022</t>
  </si>
  <si>
    <t xml:space="preserve">Tramín červený 2022, výběr z cibéb  </t>
  </si>
  <si>
    <t xml:space="preserve">Cabernet Sauvignon rose </t>
  </si>
  <si>
    <t>Stříbrná medaile Bojnice 2023</t>
  </si>
  <si>
    <t>Zlatá medaile Bojnice 2023</t>
  </si>
  <si>
    <t>Zlatá medaile Vinum Juvenále 2023, stříbrná medaile VVT 2023</t>
  </si>
  <si>
    <t>Cabernet Sauvignon 2021, vh</t>
  </si>
  <si>
    <t>Frizzante rose 2022</t>
  </si>
  <si>
    <t xml:space="preserve">3 l </t>
  </si>
  <si>
    <t xml:space="preserve">obsah </t>
  </si>
  <si>
    <t xml:space="preserve">SUDOVÉ VÍNO DO VLASTNÍCH NÁDOB </t>
  </si>
  <si>
    <t>Sauvignon 2022, ps</t>
  </si>
  <si>
    <r>
      <t xml:space="preserve">Ryzlink Rýnský 2021, ps </t>
    </r>
    <r>
      <rPr>
        <b/>
        <sz val="11"/>
        <color rgb="FF00B050"/>
        <rFont val="Century Schoolbook"/>
        <family val="1"/>
        <charset val="238"/>
      </rPr>
      <t>AURUM VINUM</t>
    </r>
  </si>
  <si>
    <t xml:space="preserve">Tramín červený 2022, vh </t>
  </si>
  <si>
    <t xml:space="preserve">Chardonnay 2021, ps </t>
  </si>
  <si>
    <t>Chardonnay 2021, ps BARRIQUE</t>
  </si>
  <si>
    <t xml:space="preserve">Rulandské šedé 2022, vh </t>
  </si>
  <si>
    <t>Zlatá medaile Vinum Juvenále 2023</t>
  </si>
  <si>
    <t>Cabernet Sauvignon 2021, ps</t>
  </si>
  <si>
    <t xml:space="preserve">Rulandské šedé + Tramín červený 2022, ps </t>
  </si>
  <si>
    <t>Chardonnay 2022, vh</t>
  </si>
  <si>
    <t>Stříbrná medaile Vinex 2023</t>
  </si>
  <si>
    <t>Zlatá medaile Král vín 2023</t>
  </si>
  <si>
    <t>Zlatá medaile výstava vín Pardubice 2023</t>
  </si>
  <si>
    <r>
      <t>Brut - vyroben klasickou metodou kvašení v lahvi</t>
    </r>
    <r>
      <rPr>
        <i/>
        <sz val="11"/>
        <rFont val="Century Schoolbook"/>
        <family val="1"/>
        <charset val="238"/>
      </rPr>
      <t xml:space="preserve">                              </t>
    </r>
  </si>
  <si>
    <t>obsah</t>
  </si>
  <si>
    <t>Sedlecká hroznovica</t>
  </si>
  <si>
    <t xml:space="preserve">Sedlecká hroznovica 45% alk. </t>
  </si>
  <si>
    <t xml:space="preserve">Muškát moravský 2022, ps </t>
  </si>
  <si>
    <t>Cabernet Sauvignon 2021</t>
  </si>
  <si>
    <t>Chardonnay 2022</t>
  </si>
  <si>
    <t xml:space="preserve">akční </t>
  </si>
  <si>
    <t xml:space="preserve">Tramín červený </t>
  </si>
  <si>
    <t xml:space="preserve">Hibernal 2023, ps </t>
  </si>
  <si>
    <t xml:space="preserve">novinka </t>
  </si>
  <si>
    <t xml:space="preserve">Pálava 2023, ps </t>
  </si>
  <si>
    <t>Ryzlink rýnský, 2022, ps</t>
  </si>
  <si>
    <t>Ryzlink vlašský, 2022, ps</t>
  </si>
  <si>
    <t xml:space="preserve">Sylvánské zelené 2020, ps </t>
  </si>
  <si>
    <t xml:space="preserve">Sylvánské zelené 2022, ps </t>
  </si>
  <si>
    <t xml:space="preserve">Veltlínské zelené 2022, ps </t>
  </si>
  <si>
    <t xml:space="preserve">FORTIFIKOVANÉ VÍNO </t>
  </si>
  <si>
    <t xml:space="preserve">Pálava 2022, MZV, 18% alk. </t>
  </si>
  <si>
    <t xml:space="preserve">Všechna stáčená vína bez rozdílu za jednotnou cenu 60 Kč / l - ve vlastní nádobě. </t>
  </si>
  <si>
    <t>Müller Thurgau 2022, výběr z bobulí</t>
  </si>
  <si>
    <t>Tramín červený 2023</t>
  </si>
  <si>
    <t>Rulandské šedé 2023</t>
  </si>
  <si>
    <t xml:space="preserve">Aurelius 2023, ps </t>
  </si>
  <si>
    <t xml:space="preserve">Sauvignon 2022, bobulové víno </t>
  </si>
  <si>
    <t>Zlatá medaile Vinum Juvenále 2023, zlatá medaile VVT 2023, stríbrná medaile Vinex 2023</t>
  </si>
  <si>
    <t>Muškát moravský / Müller Thurgau 2023</t>
  </si>
  <si>
    <t>PET 3 l</t>
  </si>
  <si>
    <t xml:space="preserve">Bouvierův hrozen 2023, ps </t>
  </si>
  <si>
    <t xml:space="preserve">polosladký </t>
  </si>
  <si>
    <t>Cabernet Sauvignon rose 2023, ps</t>
  </si>
  <si>
    <t>Pálava 2023, vh</t>
  </si>
  <si>
    <t>AKCE</t>
  </si>
  <si>
    <t>Od 23.02.2024</t>
  </si>
</sst>
</file>

<file path=xl/styles.xml><?xml version="1.0" encoding="utf-8"?>
<styleSheet xmlns="http://schemas.openxmlformats.org/spreadsheetml/2006/main">
  <numFmts count="1">
    <numFmt numFmtId="164" formatCode="d/m/yyyy"/>
  </numFmts>
  <fonts count="30">
    <font>
      <sz val="11"/>
      <color rgb="FF000000"/>
      <name val="Calibri"/>
      <family val="2"/>
      <charset val="238"/>
    </font>
    <font>
      <sz val="11"/>
      <name val="Century Schoolbook"/>
      <family val="1"/>
      <charset val="238"/>
    </font>
    <font>
      <b/>
      <sz val="25"/>
      <name val="Century Schoolbook"/>
      <family val="1"/>
      <charset val="238"/>
    </font>
    <font>
      <sz val="12"/>
      <name val="Century Schoolbook"/>
      <family val="1"/>
      <charset val="238"/>
    </font>
    <font>
      <b/>
      <sz val="12"/>
      <name val="Century Schoolbook"/>
      <family val="1"/>
      <charset val="238"/>
    </font>
    <font>
      <b/>
      <sz val="10"/>
      <name val="Century Schoolbook"/>
      <family val="1"/>
      <charset val="238"/>
    </font>
    <font>
      <sz val="10"/>
      <name val="Century Schoolbook"/>
      <family val="1"/>
      <charset val="238"/>
    </font>
    <font>
      <b/>
      <sz val="7"/>
      <name val="Century Schoolbook"/>
      <family val="1"/>
      <charset val="238"/>
    </font>
    <font>
      <sz val="7"/>
      <name val="Century Schoolbook"/>
      <family val="1"/>
      <charset val="238"/>
    </font>
    <font>
      <i/>
      <sz val="11"/>
      <name val="Century Schoolbook"/>
      <family val="1"/>
      <charset val="238"/>
    </font>
    <font>
      <b/>
      <sz val="11"/>
      <name val="Century Schoolbook"/>
      <family val="1"/>
      <charset val="238"/>
    </font>
    <font>
      <b/>
      <sz val="12"/>
      <color rgb="FFFF0000"/>
      <name val="Century Schoolbook"/>
      <family val="1"/>
      <charset val="238"/>
    </font>
    <font>
      <b/>
      <sz val="12"/>
      <color rgb="FFFF3399"/>
      <name val="Century Schoolbook"/>
      <family val="1"/>
      <charset val="238"/>
    </font>
    <font>
      <i/>
      <sz val="12"/>
      <name val="Century Schoolbook"/>
      <family val="1"/>
      <charset val="238"/>
    </font>
    <font>
      <b/>
      <sz val="12"/>
      <color rgb="FF00B050"/>
      <name val="Century Schoolbook"/>
      <family val="1"/>
      <charset val="238"/>
    </font>
    <font>
      <b/>
      <sz val="11"/>
      <color rgb="FF00B050"/>
      <name val="Century Schoolbook"/>
      <family val="1"/>
      <charset val="238"/>
    </font>
    <font>
      <i/>
      <sz val="11"/>
      <color theme="9" tint="-0.249977111117893"/>
      <name val="Century Schoolbook"/>
      <family val="1"/>
      <charset val="238"/>
    </font>
    <font>
      <i/>
      <sz val="10"/>
      <name val="Century Schoolbook"/>
      <family val="1"/>
      <charset val="238"/>
    </font>
    <font>
      <b/>
      <sz val="15"/>
      <color theme="0"/>
      <name val="Calibri"/>
      <family val="2"/>
      <charset val="238"/>
    </font>
    <font>
      <b/>
      <sz val="12"/>
      <color theme="6" tint="-0.499984740745262"/>
      <name val="Calibri"/>
      <family val="2"/>
      <charset val="238"/>
    </font>
    <font>
      <sz val="8"/>
      <name val="Century Schoolbook"/>
      <family val="1"/>
      <charset val="238"/>
    </font>
    <font>
      <b/>
      <i/>
      <sz val="11"/>
      <color rgb="FFFF0000"/>
      <name val="Century Schoolbook"/>
      <family val="1"/>
      <charset val="238"/>
    </font>
    <font>
      <b/>
      <sz val="12"/>
      <color rgb="FFFF33CC"/>
      <name val="Century Schoolbook"/>
      <family val="1"/>
      <charset val="238"/>
    </font>
    <font>
      <b/>
      <sz val="12"/>
      <color theme="1"/>
      <name val="Century Schoolbook"/>
      <family val="1"/>
      <charset val="238"/>
    </font>
    <font>
      <i/>
      <sz val="9"/>
      <name val="Century Schoolbook"/>
      <family val="1"/>
      <charset val="238"/>
    </font>
    <font>
      <b/>
      <sz val="12"/>
      <color rgb="FF000000"/>
      <name val="Century Schoolbook"/>
      <family val="1"/>
      <charset val="238"/>
    </font>
    <font>
      <b/>
      <i/>
      <sz val="11"/>
      <color theme="9" tint="-0.249977111117893"/>
      <name val="Century Schoolbook"/>
      <family val="1"/>
      <charset val="238"/>
    </font>
    <font>
      <b/>
      <i/>
      <sz val="11"/>
      <name val="Century Schoolbook"/>
      <family val="1"/>
      <charset val="238"/>
    </font>
    <font>
      <b/>
      <i/>
      <sz val="10"/>
      <name val="Century Schoolbook"/>
      <family val="1"/>
      <charset val="238"/>
    </font>
    <font>
      <b/>
      <strike/>
      <sz val="12"/>
      <name val="Century Schoolbook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FFFF00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9900"/>
      </patternFill>
    </fill>
    <fill>
      <patternFill patternType="solid">
        <fgColor theme="9" tint="-0.249977111117893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left" indent="1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left" indent="1" shrinkToFit="1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 shrinkToFit="1"/>
    </xf>
    <xf numFmtId="0" fontId="3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center" shrinkToFit="1"/>
    </xf>
    <xf numFmtId="0" fontId="4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3" borderId="0" xfId="0" applyFont="1" applyFill="1" applyBorder="1" applyAlignment="1">
      <alignment horizontal="left" indent="1" shrinkToFit="1"/>
    </xf>
    <xf numFmtId="0" fontId="4" fillId="2" borderId="0" xfId="0" applyFont="1" applyFill="1" applyBorder="1" applyAlignment="1">
      <alignment horizontal="center"/>
    </xf>
    <xf numFmtId="0" fontId="13" fillId="0" borderId="0" xfId="0" applyFont="1" applyAlignment="1"/>
    <xf numFmtId="0" fontId="3" fillId="2" borderId="0" xfId="0" applyFont="1" applyFill="1" applyAlignment="1"/>
    <xf numFmtId="0" fontId="4" fillId="4" borderId="0" xfId="0" applyFont="1" applyFill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3" fillId="2" borderId="0" xfId="0" applyFont="1" applyFill="1" applyAlignment="1">
      <alignment horizontal="left" indent="1"/>
    </xf>
    <xf numFmtId="2" fontId="7" fillId="0" borderId="0" xfId="0" applyNumberFormat="1" applyFont="1" applyAlignment="1">
      <alignment horizontal="center"/>
    </xf>
    <xf numFmtId="0" fontId="3" fillId="2" borderId="0" xfId="0" applyFont="1" applyFill="1"/>
    <xf numFmtId="0" fontId="3" fillId="5" borderId="0" xfId="0" applyFont="1" applyFill="1" applyBorder="1" applyAlignment="1">
      <alignment horizontal="left" indent="1"/>
    </xf>
    <xf numFmtId="0" fontId="11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17" fillId="0" borderId="0" xfId="0" applyFont="1"/>
    <xf numFmtId="0" fontId="9" fillId="6" borderId="0" xfId="0" applyFont="1" applyFill="1"/>
    <xf numFmtId="0" fontId="3" fillId="6" borderId="0" xfId="0" applyFont="1" applyFill="1" applyBorder="1" applyAlignment="1">
      <alignment horizontal="left" indent="1"/>
    </xf>
    <xf numFmtId="0" fontId="4" fillId="6" borderId="0" xfId="0" applyFont="1" applyFill="1" applyBorder="1" applyAlignment="1">
      <alignment horizontal="left" indent="1"/>
    </xf>
    <xf numFmtId="0" fontId="3" fillId="6" borderId="0" xfId="0" applyFont="1" applyFill="1" applyBorder="1" applyAlignment="1">
      <alignment horizontal="center" vertical="center"/>
    </xf>
    <xf numFmtId="2" fontId="3" fillId="6" borderId="0" xfId="0" applyNumberFormat="1" applyFont="1" applyFill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17" fillId="6" borderId="0" xfId="0" applyFont="1" applyFill="1"/>
    <xf numFmtId="0" fontId="19" fillId="8" borderId="0" xfId="0" applyFont="1" applyFill="1" applyAlignment="1">
      <alignment horizontal="center" wrapText="1"/>
    </xf>
    <xf numFmtId="0" fontId="4" fillId="8" borderId="0" xfId="0" applyFont="1" applyFill="1" applyAlignment="1">
      <alignment horizontal="left" wrapText="1" indent="1"/>
    </xf>
    <xf numFmtId="0" fontId="4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4" fillId="10" borderId="0" xfId="0" applyFont="1" applyFill="1" applyAlignment="1">
      <alignment horizontal="left" indent="1"/>
    </xf>
    <xf numFmtId="0" fontId="5" fillId="10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5" fillId="10" borderId="0" xfId="0" applyFont="1" applyFill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 applyBorder="1" applyAlignment="1">
      <alignment horizontal="left" indent="1"/>
    </xf>
    <xf numFmtId="0" fontId="4" fillId="10" borderId="0" xfId="0" applyFont="1" applyFill="1" applyBorder="1" applyAlignment="1"/>
    <xf numFmtId="0" fontId="3" fillId="10" borderId="0" xfId="0" applyFont="1" applyFill="1" applyAlignment="1">
      <alignment horizontal="center"/>
    </xf>
    <xf numFmtId="2" fontId="8" fillId="10" borderId="0" xfId="0" applyNumberFormat="1" applyFont="1" applyFill="1" applyAlignment="1">
      <alignment horizontal="center"/>
    </xf>
    <xf numFmtId="164" fontId="4" fillId="0" borderId="0" xfId="0" applyNumberFormat="1" applyFont="1" applyBorder="1" applyAlignment="1"/>
    <xf numFmtId="2" fontId="8" fillId="12" borderId="0" xfId="0" applyNumberFormat="1" applyFont="1" applyFill="1" applyAlignment="1">
      <alignment horizontal="center"/>
    </xf>
    <xf numFmtId="0" fontId="16" fillId="0" borderId="0" xfId="0" applyFont="1" applyBorder="1" applyAlignment="1">
      <alignment horizontal="left" indent="1" shrinkToFit="1"/>
    </xf>
    <xf numFmtId="0" fontId="9" fillId="0" borderId="0" xfId="0" applyFont="1" applyBorder="1" applyAlignment="1">
      <alignment horizontal="left" indent="1" shrinkToFit="1"/>
    </xf>
    <xf numFmtId="0" fontId="3" fillId="13" borderId="0" xfId="0" applyFont="1" applyFill="1" applyAlignment="1"/>
    <xf numFmtId="0" fontId="4" fillId="6" borderId="0" xfId="0" applyFont="1" applyFill="1" applyAlignment="1">
      <alignment horizontal="left" indent="1"/>
    </xf>
    <xf numFmtId="2" fontId="8" fillId="6" borderId="0" xfId="0" applyNumberFormat="1" applyFont="1" applyFill="1" applyAlignment="1">
      <alignment horizontal="center"/>
    </xf>
    <xf numFmtId="0" fontId="22" fillId="0" borderId="0" xfId="0" applyFont="1" applyAlignment="1">
      <alignment horizontal="left" indent="1"/>
    </xf>
    <xf numFmtId="2" fontId="8" fillId="0" borderId="0" xfId="0" applyNumberFormat="1" applyFont="1" applyAlignment="1">
      <alignment horizontal="left" indent="1"/>
    </xf>
    <xf numFmtId="0" fontId="21" fillId="6" borderId="0" xfId="0" applyFont="1" applyFill="1"/>
    <xf numFmtId="0" fontId="3" fillId="6" borderId="0" xfId="0" applyFont="1" applyFill="1" applyAlignment="1">
      <alignment horizontal="left" indent="1" shrinkToFit="1"/>
    </xf>
    <xf numFmtId="0" fontId="3" fillId="6" borderId="0" xfId="0" applyFont="1" applyFill="1" applyAlignment="1">
      <alignment horizontal="left" indent="1"/>
    </xf>
    <xf numFmtId="0" fontId="12" fillId="6" borderId="0" xfId="0" applyFont="1" applyFill="1" applyAlignment="1">
      <alignment horizontal="left" indent="1"/>
    </xf>
    <xf numFmtId="1" fontId="4" fillId="0" borderId="0" xfId="0" applyNumberFormat="1" applyFont="1" applyAlignment="1">
      <alignment horizontal="center"/>
    </xf>
    <xf numFmtId="0" fontId="23" fillId="9" borderId="0" xfId="0" applyFont="1" applyFill="1" applyAlignment="1">
      <alignment horizontal="left" indent="1"/>
    </xf>
    <xf numFmtId="1" fontId="4" fillId="9" borderId="0" xfId="0" applyNumberFormat="1" applyFont="1" applyFill="1" applyAlignment="1">
      <alignment horizontal="center"/>
    </xf>
    <xf numFmtId="0" fontId="23" fillId="6" borderId="0" xfId="0" applyFont="1" applyFill="1" applyAlignment="1">
      <alignment horizontal="left" indent="1"/>
    </xf>
    <xf numFmtId="1" fontId="4" fillId="6" borderId="0" xfId="0" applyNumberFormat="1" applyFont="1" applyFill="1" applyAlignment="1">
      <alignment horizontal="center"/>
    </xf>
    <xf numFmtId="0" fontId="4" fillId="8" borderId="0" xfId="0" applyFont="1" applyFill="1" applyAlignment="1">
      <alignment horizontal="center" vertical="center"/>
    </xf>
    <xf numFmtId="2" fontId="20" fillId="8" borderId="0" xfId="0" applyNumberFormat="1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6" borderId="0" xfId="0" applyFont="1" applyFill="1" applyBorder="1" applyAlignment="1">
      <alignment horizontal="left" indent="1" shrinkToFit="1"/>
    </xf>
    <xf numFmtId="0" fontId="3" fillId="6" borderId="0" xfId="0" applyFont="1" applyFill="1" applyBorder="1" applyAlignment="1">
      <alignment horizontal="center" shrinkToFit="1"/>
    </xf>
    <xf numFmtId="0" fontId="18" fillId="7" borderId="0" xfId="0" applyFont="1" applyFill="1" applyAlignment="1">
      <alignment vertical="center"/>
    </xf>
    <xf numFmtId="0" fontId="16" fillId="0" borderId="0" xfId="0" applyFont="1" applyBorder="1" applyAlignment="1">
      <alignment horizontal="left" indent="1" shrinkToFit="1"/>
    </xf>
    <xf numFmtId="0" fontId="9" fillId="0" borderId="0" xfId="0" applyFont="1" applyBorder="1" applyAlignment="1">
      <alignment horizontal="left" indent="1" shrinkToFit="1"/>
    </xf>
    <xf numFmtId="0" fontId="16" fillId="0" borderId="0" xfId="0" applyFont="1" applyBorder="1" applyAlignment="1">
      <alignment horizontal="left" indent="1" shrinkToFit="1"/>
    </xf>
    <xf numFmtId="0" fontId="3" fillId="6" borderId="0" xfId="0" applyFont="1" applyFill="1" applyAlignment="1">
      <alignment horizontal="center" shrinkToFit="1"/>
    </xf>
    <xf numFmtId="0" fontId="4" fillId="6" borderId="0" xfId="0" applyFont="1" applyFill="1" applyAlignment="1">
      <alignment horizontal="left" indent="1" shrinkToFit="1"/>
    </xf>
    <xf numFmtId="0" fontId="4" fillId="6" borderId="0" xfId="0" applyFont="1" applyFill="1" applyBorder="1" applyAlignment="1">
      <alignment horizontal="left" vertical="center" indent="1"/>
    </xf>
    <xf numFmtId="0" fontId="4" fillId="14" borderId="0" xfId="0" applyFont="1" applyFill="1" applyBorder="1" applyAlignment="1">
      <alignment horizontal="left"/>
    </xf>
    <xf numFmtId="2" fontId="8" fillId="6" borderId="0" xfId="0" applyNumberFormat="1" applyFont="1" applyFill="1" applyAlignment="1">
      <alignment horizontal="left" indent="1"/>
    </xf>
    <xf numFmtId="0" fontId="4" fillId="11" borderId="0" xfId="0" applyFont="1" applyFill="1" applyBorder="1" applyAlignment="1">
      <alignment horizontal="left" indent="1" shrinkToFit="1"/>
    </xf>
    <xf numFmtId="0" fontId="16" fillId="0" borderId="0" xfId="0" applyFont="1" applyBorder="1" applyAlignment="1">
      <alignment horizontal="left" indent="1" shrinkToFit="1"/>
    </xf>
    <xf numFmtId="0" fontId="9" fillId="0" borderId="0" xfId="0" applyFont="1" applyBorder="1" applyAlignment="1">
      <alignment horizontal="left" indent="1" shrinkToFit="1"/>
    </xf>
    <xf numFmtId="0" fontId="24" fillId="6" borderId="0" xfId="0" applyFont="1" applyFill="1"/>
    <xf numFmtId="0" fontId="9" fillId="0" borderId="0" xfId="0" applyFont="1" applyBorder="1" applyAlignment="1">
      <alignment horizontal="left" wrapText="1" indent="1"/>
    </xf>
    <xf numFmtId="1" fontId="5" fillId="10" borderId="0" xfId="0" applyNumberFormat="1" applyFont="1" applyFill="1" applyAlignment="1">
      <alignment horizontal="center"/>
    </xf>
    <xf numFmtId="1" fontId="4" fillId="10" borderId="0" xfId="0" applyNumberFormat="1" applyFont="1" applyFill="1" applyAlignment="1">
      <alignment horizontal="center"/>
    </xf>
    <xf numFmtId="1" fontId="4" fillId="12" borderId="0" xfId="0" applyNumberFormat="1" applyFont="1" applyFill="1" applyAlignment="1">
      <alignment horizontal="center"/>
    </xf>
    <xf numFmtId="1" fontId="25" fillId="8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1" fontId="26" fillId="0" borderId="0" xfId="0" applyNumberFormat="1" applyFont="1" applyBorder="1" applyAlignment="1">
      <alignment horizontal="center" shrinkToFit="1"/>
    </xf>
    <xf numFmtId="1" fontId="27" fillId="0" borderId="0" xfId="0" applyNumberFormat="1" applyFont="1" applyBorder="1" applyAlignment="1">
      <alignment horizontal="center" wrapText="1"/>
    </xf>
    <xf numFmtId="1" fontId="27" fillId="0" borderId="0" xfId="0" applyNumberFormat="1" applyFont="1" applyBorder="1" applyAlignment="1">
      <alignment horizontal="center" shrinkToFit="1"/>
    </xf>
    <xf numFmtId="0" fontId="4" fillId="15" borderId="0" xfId="0" applyFont="1" applyFill="1" applyBorder="1" applyAlignment="1">
      <alignment horizontal="left" indent="1" shrinkToFit="1"/>
    </xf>
    <xf numFmtId="0" fontId="4" fillId="16" borderId="0" xfId="0" applyFont="1" applyFill="1" applyBorder="1" applyAlignment="1">
      <alignment horizontal="left" indent="1"/>
    </xf>
    <xf numFmtId="0" fontId="4" fillId="16" borderId="0" xfId="0" applyFont="1" applyFill="1" applyAlignment="1">
      <alignment horizontal="center"/>
    </xf>
    <xf numFmtId="2" fontId="3" fillId="12" borderId="0" xfId="0" applyNumberFormat="1" applyFont="1" applyFill="1" applyAlignment="1">
      <alignment horizontal="center"/>
    </xf>
    <xf numFmtId="0" fontId="22" fillId="0" borderId="0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 shrinkToFit="1"/>
    </xf>
    <xf numFmtId="0" fontId="9" fillId="0" borderId="0" xfId="0" applyFont="1" applyBorder="1" applyAlignment="1">
      <alignment horizontal="left" indent="1" shrinkToFit="1"/>
    </xf>
    <xf numFmtId="0" fontId="28" fillId="9" borderId="0" xfId="0" applyFont="1" applyFill="1"/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9" fillId="6" borderId="0" xfId="0" applyFont="1" applyFill="1" applyAlignment="1">
      <alignment horizontal="center"/>
    </xf>
    <xf numFmtId="0" fontId="29" fillId="6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indent="1" shrinkToFit="1"/>
    </xf>
    <xf numFmtId="0" fontId="9" fillId="0" borderId="0" xfId="0" applyFont="1" applyBorder="1" applyAlignment="1">
      <alignment horizontal="left" indent="1" shrinkToFit="1"/>
    </xf>
    <xf numFmtId="0" fontId="9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/>
    </xf>
    <xf numFmtId="0" fontId="4" fillId="11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left" indent="1" shrinkToFit="1"/>
    </xf>
    <xf numFmtId="0" fontId="9" fillId="6" borderId="0" xfId="0" applyFont="1" applyFill="1" applyBorder="1" applyAlignment="1">
      <alignment horizontal="left" indent="1" shrinkToFi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99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5EB91E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BE480A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114825</xdr:colOff>
      <xdr:row>0</xdr:row>
      <xdr:rowOff>38100</xdr:rowOff>
    </xdr:from>
    <xdr:to>
      <xdr:col>2</xdr:col>
      <xdr:colOff>838200</xdr:colOff>
      <xdr:row>2</xdr:row>
      <xdr:rowOff>133350</xdr:rowOff>
    </xdr:to>
    <xdr:pic>
      <xdr:nvPicPr>
        <xdr:cNvPr id="2" name="Obrázek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848250" y="38100"/>
          <a:ext cx="723375" cy="68580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132523</xdr:rowOff>
    </xdr:from>
    <xdr:to>
      <xdr:col>7</xdr:col>
      <xdr:colOff>554935</xdr:colOff>
      <xdr:row>111</xdr:row>
      <xdr:rowOff>33132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54326" y="20019066"/>
          <a:ext cx="6841435" cy="1474305"/>
        </a:xfrm>
        <a:prstGeom prst="rect">
          <a:avLst/>
        </a:prstGeom>
        <a:ln w="1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MB112"/>
  <sheetViews>
    <sheetView tabSelected="1" view="pageBreakPreview" zoomScale="115" zoomScaleNormal="100" zoomScaleSheetLayoutView="115" workbookViewId="0">
      <selection activeCell="A19" sqref="A19:XFD19"/>
    </sheetView>
  </sheetViews>
  <sheetFormatPr defaultColWidth="8.7109375" defaultRowHeight="15"/>
  <cols>
    <col min="1" max="1" width="9.85546875" style="1" customWidth="1"/>
    <col min="2" max="2" width="3" style="1" hidden="1" customWidth="1"/>
    <col min="3" max="3" width="50.85546875" style="1" customWidth="1"/>
    <col min="4" max="4" width="13.28515625" style="2" customWidth="1"/>
    <col min="5" max="5" width="8.7109375" style="2"/>
    <col min="6" max="6" width="10.7109375" style="101" customWidth="1"/>
    <col min="7" max="7" width="10.85546875" style="2" customWidth="1"/>
    <col min="8" max="8" width="9.140625" style="2" customWidth="1"/>
    <col min="9" max="1016" width="8.7109375" style="1"/>
  </cols>
  <sheetData>
    <row r="1" spans="1:8" ht="28.5" customHeight="1">
      <c r="A1" s="120" t="s">
        <v>0</v>
      </c>
      <c r="B1" s="120"/>
      <c r="C1" s="120"/>
      <c r="D1" s="120"/>
      <c r="E1" s="120"/>
      <c r="F1" s="120"/>
      <c r="G1" s="120"/>
      <c r="H1" s="120"/>
    </row>
    <row r="2" spans="1:8" ht="18" customHeight="1">
      <c r="A2" s="3"/>
      <c r="B2" s="3"/>
      <c r="D2" s="121" t="s">
        <v>47</v>
      </c>
      <c r="E2" s="121"/>
      <c r="F2" s="121"/>
      <c r="G2" s="60" t="s">
        <v>105</v>
      </c>
      <c r="H2" s="60"/>
    </row>
    <row r="3" spans="1:8" ht="15.95" customHeight="1">
      <c r="A3" s="4"/>
      <c r="B3" s="5"/>
      <c r="C3" s="5"/>
      <c r="D3" s="52" t="s">
        <v>1</v>
      </c>
      <c r="E3" s="52" t="s">
        <v>2</v>
      </c>
      <c r="F3" s="97" t="s">
        <v>3</v>
      </c>
      <c r="G3" s="54" t="s">
        <v>4</v>
      </c>
      <c r="H3" s="53" t="s">
        <v>4</v>
      </c>
    </row>
    <row r="4" spans="1:8" ht="15.95" customHeight="1">
      <c r="B4" s="5"/>
      <c r="C4" s="51" t="s">
        <v>5</v>
      </c>
      <c r="D4" s="52" t="s">
        <v>6</v>
      </c>
      <c r="E4" s="52" t="s">
        <v>7</v>
      </c>
      <c r="F4" s="97" t="s">
        <v>79</v>
      </c>
      <c r="G4" s="52" t="s">
        <v>8</v>
      </c>
      <c r="H4" s="53" t="s">
        <v>9</v>
      </c>
    </row>
    <row r="5" spans="1:8" ht="15.95" customHeight="1">
      <c r="A5" s="9" t="s">
        <v>82</v>
      </c>
      <c r="B5" s="5"/>
      <c r="C5" s="6" t="s">
        <v>95</v>
      </c>
      <c r="D5" s="16" t="s">
        <v>17</v>
      </c>
      <c r="E5" s="16">
        <v>0.75</v>
      </c>
      <c r="F5" s="73"/>
      <c r="G5" s="18">
        <v>195</v>
      </c>
      <c r="H5" s="8">
        <f t="shared" ref="H5:H7" si="0">G5/7.5*10</f>
        <v>260</v>
      </c>
    </row>
    <row r="6" spans="1:8" ht="15.95" customHeight="1">
      <c r="A6" s="9" t="s">
        <v>82</v>
      </c>
      <c r="B6" s="5"/>
      <c r="C6" s="6" t="s">
        <v>100</v>
      </c>
      <c r="D6" s="16" t="s">
        <v>101</v>
      </c>
      <c r="E6" s="16">
        <v>0.75</v>
      </c>
      <c r="F6" s="7"/>
      <c r="G6" s="18">
        <v>225</v>
      </c>
      <c r="H6" s="8">
        <f t="shared" si="0"/>
        <v>300</v>
      </c>
    </row>
    <row r="7" spans="1:8" ht="15.95" customHeight="1">
      <c r="A7" s="9" t="s">
        <v>82</v>
      </c>
      <c r="B7" s="5"/>
      <c r="C7" s="109" t="s">
        <v>102</v>
      </c>
      <c r="D7" s="16" t="s">
        <v>12</v>
      </c>
      <c r="E7" s="16">
        <v>0.75</v>
      </c>
      <c r="F7" s="7"/>
      <c r="G7" s="18">
        <v>215</v>
      </c>
      <c r="H7" s="8">
        <f t="shared" si="0"/>
        <v>286.66666666666669</v>
      </c>
    </row>
    <row r="8" spans="1:8" ht="15.95" customHeight="1">
      <c r="A8" s="35"/>
      <c r="B8" s="14"/>
      <c r="C8" s="17" t="s">
        <v>66</v>
      </c>
      <c r="D8" s="16" t="s">
        <v>10</v>
      </c>
      <c r="E8" s="16">
        <v>0.75</v>
      </c>
      <c r="F8" s="73"/>
      <c r="G8" s="18">
        <v>185</v>
      </c>
      <c r="H8" s="8">
        <f t="shared" ref="H8" si="1">G8/7.5*10</f>
        <v>246.66666666666669</v>
      </c>
    </row>
    <row r="9" spans="1:8" ht="15.95" customHeight="1">
      <c r="A9" s="35"/>
      <c r="B9" s="14"/>
      <c r="C9" s="17" t="s">
        <v>54</v>
      </c>
      <c r="D9" s="16" t="s">
        <v>17</v>
      </c>
      <c r="E9" s="16">
        <v>0.75</v>
      </c>
      <c r="F9" s="73"/>
      <c r="G9" s="18">
        <v>195</v>
      </c>
      <c r="H9" s="8">
        <f t="shared" ref="H9:H24" si="2">G9/7.5*10</f>
        <v>260</v>
      </c>
    </row>
    <row r="10" spans="1:8" ht="15.95" customHeight="1">
      <c r="A10" s="36"/>
      <c r="B10" s="37"/>
      <c r="C10" s="38" t="s">
        <v>81</v>
      </c>
      <c r="D10" s="82" t="s">
        <v>12</v>
      </c>
      <c r="E10" s="82">
        <v>0.75</v>
      </c>
      <c r="F10" s="77"/>
      <c r="G10" s="44">
        <v>240</v>
      </c>
      <c r="H10" s="66">
        <f t="shared" ref="H10" si="3">G10/7.5*10</f>
        <v>320</v>
      </c>
    </row>
    <row r="11" spans="1:8" ht="15.95" customHeight="1">
      <c r="A11" s="36" t="s">
        <v>82</v>
      </c>
      <c r="B11" s="37"/>
      <c r="C11" s="38" t="s">
        <v>81</v>
      </c>
      <c r="D11" s="82" t="s">
        <v>17</v>
      </c>
      <c r="E11" s="82">
        <v>0.75</v>
      </c>
      <c r="F11" s="77"/>
      <c r="G11" s="44">
        <v>240</v>
      </c>
      <c r="H11" s="66">
        <f t="shared" ref="H11" si="4">G11/7.5*10</f>
        <v>320</v>
      </c>
    </row>
    <row r="12" spans="1:8" ht="15.95" customHeight="1">
      <c r="A12" s="46"/>
      <c r="B12" s="81"/>
      <c r="C12" s="38" t="s">
        <v>62</v>
      </c>
      <c r="D12" s="82" t="s">
        <v>23</v>
      </c>
      <c r="E12" s="82">
        <v>0.75</v>
      </c>
      <c r="F12" s="77"/>
      <c r="G12" s="44">
        <v>220</v>
      </c>
      <c r="H12" s="66">
        <f t="shared" si="2"/>
        <v>293.33333333333331</v>
      </c>
    </row>
    <row r="13" spans="1:8" ht="15.95" customHeight="1">
      <c r="A13" s="46"/>
      <c r="B13" s="70"/>
      <c r="C13" s="88" t="s">
        <v>63</v>
      </c>
      <c r="D13" s="87" t="s">
        <v>23</v>
      </c>
      <c r="E13" s="43">
        <v>0.75</v>
      </c>
      <c r="F13" s="77"/>
      <c r="G13" s="44">
        <v>220</v>
      </c>
      <c r="H13" s="66">
        <f t="shared" si="2"/>
        <v>293.33333333333331</v>
      </c>
    </row>
    <row r="14" spans="1:8" ht="15.95" customHeight="1">
      <c r="A14" s="46"/>
      <c r="B14" s="70"/>
      <c r="C14" s="122" t="s">
        <v>71</v>
      </c>
      <c r="D14" s="123"/>
      <c r="E14" s="123"/>
      <c r="F14" s="123"/>
      <c r="G14" s="123"/>
      <c r="H14" s="123"/>
    </row>
    <row r="15" spans="1:8" ht="15.95" customHeight="1">
      <c r="A15" s="95"/>
      <c r="B15" s="70"/>
      <c r="C15" s="88" t="s">
        <v>68</v>
      </c>
      <c r="D15" s="87" t="s">
        <v>12</v>
      </c>
      <c r="E15" s="43">
        <v>0.75</v>
      </c>
      <c r="F15" s="77"/>
      <c r="G15" s="44">
        <v>225</v>
      </c>
      <c r="H15" s="66">
        <f t="shared" ref="H15:H16" si="5">G15/7.5*10</f>
        <v>300</v>
      </c>
    </row>
    <row r="16" spans="1:8" ht="15.95" customHeight="1">
      <c r="A16" s="112" t="s">
        <v>104</v>
      </c>
      <c r="B16" s="70"/>
      <c r="C16" s="88" t="s">
        <v>76</v>
      </c>
      <c r="D16" s="87" t="s">
        <v>23</v>
      </c>
      <c r="E16" s="43">
        <v>0.75</v>
      </c>
      <c r="F16" s="75">
        <v>120</v>
      </c>
      <c r="G16" s="44">
        <v>195</v>
      </c>
      <c r="H16" s="66">
        <f t="shared" si="5"/>
        <v>260</v>
      </c>
    </row>
    <row r="17" spans="1:8" ht="15.95" customHeight="1">
      <c r="A17" s="46"/>
      <c r="B17" s="37"/>
      <c r="C17" s="65" t="s">
        <v>92</v>
      </c>
      <c r="D17" s="43" t="s">
        <v>19</v>
      </c>
      <c r="E17" s="40">
        <v>0.75</v>
      </c>
      <c r="F17" s="77"/>
      <c r="G17" s="44">
        <v>225</v>
      </c>
      <c r="H17" s="66">
        <f t="shared" ref="H17" si="6">G17/2*10</f>
        <v>1125</v>
      </c>
    </row>
    <row r="18" spans="1:8" ht="12.75" customHeight="1">
      <c r="A18" s="69"/>
      <c r="B18" s="37"/>
      <c r="C18" s="122" t="s">
        <v>65</v>
      </c>
      <c r="D18" s="123"/>
      <c r="E18" s="123"/>
      <c r="F18" s="123"/>
      <c r="G18" s="123"/>
      <c r="H18" s="123"/>
    </row>
    <row r="19" spans="1:8" ht="15.95" customHeight="1">
      <c r="A19" s="36"/>
      <c r="B19" s="37"/>
      <c r="C19" s="89" t="s">
        <v>46</v>
      </c>
      <c r="D19" s="42" t="s">
        <v>12</v>
      </c>
      <c r="E19" s="42">
        <v>0.75</v>
      </c>
      <c r="F19" s="77"/>
      <c r="G19" s="45">
        <v>195</v>
      </c>
      <c r="H19" s="66">
        <f t="shared" ref="H19" si="7">G19/7.5*10</f>
        <v>260</v>
      </c>
    </row>
    <row r="20" spans="1:8" ht="12.75" customHeight="1">
      <c r="A20" s="36"/>
      <c r="B20" s="37"/>
      <c r="C20" s="122" t="s">
        <v>52</v>
      </c>
      <c r="D20" s="123"/>
      <c r="E20" s="123"/>
      <c r="F20" s="123"/>
      <c r="G20" s="123"/>
      <c r="H20" s="123"/>
    </row>
    <row r="21" spans="1:8" ht="16.5">
      <c r="A21" s="36"/>
      <c r="B21" s="37"/>
      <c r="C21" s="38" t="s">
        <v>83</v>
      </c>
      <c r="D21" s="42" t="s">
        <v>17</v>
      </c>
      <c r="E21" s="42">
        <v>0.75</v>
      </c>
      <c r="F21" s="77"/>
      <c r="G21" s="45">
        <v>240</v>
      </c>
      <c r="H21" s="66">
        <f t="shared" ref="H21:H22" si="8">G21/7.5*10</f>
        <v>320</v>
      </c>
    </row>
    <row r="22" spans="1:8" ht="16.5">
      <c r="A22" s="9" t="s">
        <v>82</v>
      </c>
      <c r="B22" s="14"/>
      <c r="C22" s="6" t="s">
        <v>103</v>
      </c>
      <c r="D22" s="3" t="s">
        <v>13</v>
      </c>
      <c r="E22" s="3">
        <v>1.75</v>
      </c>
      <c r="F22" s="7"/>
      <c r="G22" s="45">
        <v>275</v>
      </c>
      <c r="H22" s="8">
        <f t="shared" si="8"/>
        <v>366.66666666666663</v>
      </c>
    </row>
    <row r="23" spans="1:8" ht="15.95" customHeight="1">
      <c r="A23" s="46"/>
      <c r="B23" s="70"/>
      <c r="C23" s="38" t="s">
        <v>28</v>
      </c>
      <c r="D23" s="87" t="s">
        <v>10</v>
      </c>
      <c r="E23" s="87">
        <v>0.75</v>
      </c>
      <c r="F23" s="77"/>
      <c r="G23" s="45">
        <v>210</v>
      </c>
      <c r="H23" s="66">
        <f t="shared" si="2"/>
        <v>280</v>
      </c>
    </row>
    <row r="24" spans="1:8" ht="15.95" customHeight="1">
      <c r="A24" s="112" t="s">
        <v>104</v>
      </c>
      <c r="B24" s="70"/>
      <c r="C24" s="38" t="s">
        <v>64</v>
      </c>
      <c r="D24" s="87" t="s">
        <v>19</v>
      </c>
      <c r="E24" s="87">
        <v>0.75</v>
      </c>
      <c r="F24" s="75">
        <v>150</v>
      </c>
      <c r="G24" s="116">
        <v>225</v>
      </c>
      <c r="H24" s="66">
        <f t="shared" si="2"/>
        <v>300</v>
      </c>
    </row>
    <row r="25" spans="1:8" ht="15.95" customHeight="1">
      <c r="A25" s="83" t="s">
        <v>37</v>
      </c>
      <c r="B25" s="47" t="s">
        <v>38</v>
      </c>
      <c r="C25" s="48" t="s">
        <v>67</v>
      </c>
      <c r="D25" s="80" t="s">
        <v>17</v>
      </c>
      <c r="E25" s="80">
        <v>0.75</v>
      </c>
      <c r="F25" s="100"/>
      <c r="G25" s="78">
        <v>220</v>
      </c>
      <c r="H25" s="79">
        <f t="shared" ref="H25" si="9">G25/0.75</f>
        <v>293.33333333333331</v>
      </c>
    </row>
    <row r="26" spans="1:8" ht="15.95" customHeight="1">
      <c r="A26" s="35"/>
      <c r="B26" s="10"/>
      <c r="C26" s="12" t="s">
        <v>84</v>
      </c>
      <c r="D26" s="10" t="s">
        <v>10</v>
      </c>
      <c r="E26" s="10">
        <v>0.75</v>
      </c>
      <c r="F26" s="73"/>
      <c r="G26" s="11">
        <v>220</v>
      </c>
      <c r="H26" s="8">
        <f t="shared" ref="H26" si="10">G26/7.5*10</f>
        <v>293.33333333333331</v>
      </c>
    </row>
    <row r="27" spans="1:8" ht="15.95" customHeight="1">
      <c r="A27" s="35"/>
      <c r="B27" s="10"/>
      <c r="C27" s="12" t="s">
        <v>85</v>
      </c>
      <c r="D27" s="10" t="s">
        <v>10</v>
      </c>
      <c r="E27" s="10">
        <v>0.75</v>
      </c>
      <c r="F27" s="73"/>
      <c r="G27" s="11">
        <v>175</v>
      </c>
      <c r="H27" s="8">
        <f t="shared" ref="H27:H33" si="11">G27/7.5*10</f>
        <v>233.33333333333331</v>
      </c>
    </row>
    <row r="28" spans="1:8" ht="15.95" customHeight="1">
      <c r="A28" s="46"/>
      <c r="B28" s="32"/>
      <c r="C28" s="38" t="s">
        <v>59</v>
      </c>
      <c r="D28" s="39" t="s">
        <v>10</v>
      </c>
      <c r="E28" s="39">
        <v>1.75</v>
      </c>
      <c r="F28" s="77"/>
      <c r="G28" s="41">
        <v>220</v>
      </c>
      <c r="H28" s="8">
        <f t="shared" ref="H28:H29" si="12">G28/7.5*10</f>
        <v>293.33333333333331</v>
      </c>
    </row>
    <row r="29" spans="1:8" ht="15.95" customHeight="1">
      <c r="A29" s="46"/>
      <c r="B29" s="32"/>
      <c r="C29" s="38" t="s">
        <v>86</v>
      </c>
      <c r="D29" s="42" t="s">
        <v>23</v>
      </c>
      <c r="E29" s="43">
        <v>0.75</v>
      </c>
      <c r="F29" s="77"/>
      <c r="G29" s="44">
        <v>195</v>
      </c>
      <c r="H29" s="8">
        <f t="shared" si="12"/>
        <v>260</v>
      </c>
    </row>
    <row r="30" spans="1:8" ht="15.95" customHeight="1">
      <c r="A30" s="112" t="s">
        <v>104</v>
      </c>
      <c r="B30" s="37"/>
      <c r="C30" s="38" t="s">
        <v>36</v>
      </c>
      <c r="D30" s="42" t="s">
        <v>13</v>
      </c>
      <c r="E30" s="43">
        <v>0.75</v>
      </c>
      <c r="F30" s="75">
        <v>150</v>
      </c>
      <c r="G30" s="115">
        <v>235</v>
      </c>
      <c r="H30" s="8">
        <f t="shared" si="11"/>
        <v>313.33333333333331</v>
      </c>
    </row>
    <row r="31" spans="1:8" ht="13.5" customHeight="1">
      <c r="A31" s="46"/>
      <c r="B31" s="37"/>
      <c r="C31" s="117" t="s">
        <v>51</v>
      </c>
      <c r="D31" s="118"/>
      <c r="E31" s="118"/>
      <c r="F31" s="118"/>
      <c r="G31" s="118"/>
      <c r="H31" s="118"/>
    </row>
    <row r="32" spans="1:8" ht="15.95" customHeight="1">
      <c r="A32" s="46"/>
      <c r="B32" s="37"/>
      <c r="C32" s="6" t="s">
        <v>61</v>
      </c>
      <c r="D32" s="3" t="s">
        <v>13</v>
      </c>
      <c r="E32" s="3">
        <v>0.75</v>
      </c>
      <c r="F32" s="73"/>
      <c r="G32" s="11">
        <v>275</v>
      </c>
      <c r="H32" s="8">
        <f t="shared" ref="H32" si="13">G32/7.5*10</f>
        <v>366.66666666666663</v>
      </c>
    </row>
    <row r="33" spans="1:8" ht="15.95" customHeight="1">
      <c r="A33" s="35"/>
      <c r="B33" s="14"/>
      <c r="C33" s="6" t="s">
        <v>88</v>
      </c>
      <c r="D33" s="3" t="s">
        <v>23</v>
      </c>
      <c r="E33" s="3">
        <v>0.75</v>
      </c>
      <c r="F33" s="7"/>
      <c r="G33" s="11">
        <v>155</v>
      </c>
      <c r="H33" s="8">
        <f t="shared" si="11"/>
        <v>206.66666666666669</v>
      </c>
    </row>
    <row r="34" spans="1:8" ht="15.95" customHeight="1">
      <c r="A34" s="35"/>
      <c r="B34" s="14"/>
      <c r="C34" s="106" t="s">
        <v>89</v>
      </c>
      <c r="D34" s="107"/>
      <c r="E34" s="107"/>
      <c r="F34" s="107"/>
      <c r="G34" s="107"/>
      <c r="H34" s="107"/>
    </row>
    <row r="35" spans="1:8" ht="15.95" customHeight="1">
      <c r="A35" s="35"/>
      <c r="B35" s="14"/>
      <c r="C35" s="6" t="s">
        <v>90</v>
      </c>
      <c r="D35" s="3" t="s">
        <v>19</v>
      </c>
      <c r="E35" s="3">
        <v>0.5</v>
      </c>
      <c r="F35" s="7"/>
      <c r="G35" s="45">
        <v>350</v>
      </c>
      <c r="H35" s="8">
        <f t="shared" ref="H35" si="14">G35/7.5*10</f>
        <v>466.66666666666663</v>
      </c>
    </row>
    <row r="36" spans="1:8" ht="15.95" customHeight="1">
      <c r="A36" s="9"/>
      <c r="B36" s="14"/>
      <c r="C36" s="6"/>
      <c r="D36" s="3"/>
      <c r="E36" s="3"/>
      <c r="F36" s="73"/>
      <c r="G36" s="11"/>
      <c r="H36" s="8"/>
    </row>
    <row r="37" spans="1:8" ht="15.95" customHeight="1">
      <c r="B37" s="19"/>
      <c r="C37" s="56" t="s">
        <v>14</v>
      </c>
      <c r="D37" s="55"/>
      <c r="E37" s="55" t="s">
        <v>73</v>
      </c>
      <c r="F37" s="98"/>
      <c r="G37" s="55"/>
      <c r="H37" s="55"/>
    </row>
    <row r="38" spans="1:8" ht="15.95" customHeight="1">
      <c r="A38" s="35"/>
      <c r="B38" s="19"/>
      <c r="C38" s="105" t="s">
        <v>87</v>
      </c>
      <c r="D38" s="16" t="s">
        <v>10</v>
      </c>
      <c r="E38" s="7">
        <v>0.75</v>
      </c>
      <c r="F38" s="73"/>
      <c r="G38" s="11">
        <v>315</v>
      </c>
      <c r="H38" s="8">
        <f>G38/7.5*10</f>
        <v>420</v>
      </c>
    </row>
    <row r="39" spans="1:8" ht="15.95" customHeight="1">
      <c r="A39" s="9"/>
      <c r="B39" s="15"/>
      <c r="C39" s="22" t="s">
        <v>15</v>
      </c>
      <c r="D39" s="16" t="s">
        <v>10</v>
      </c>
      <c r="E39" s="7">
        <v>0.75</v>
      </c>
      <c r="F39" s="73"/>
      <c r="G39" s="11">
        <v>315</v>
      </c>
      <c r="H39" s="8">
        <f>G39/7.5*10</f>
        <v>420</v>
      </c>
    </row>
    <row r="40" spans="1:8" ht="15.95" customHeight="1">
      <c r="B40" s="15"/>
      <c r="C40" s="118" t="s">
        <v>32</v>
      </c>
      <c r="D40" s="118"/>
      <c r="E40" s="118"/>
      <c r="F40" s="118"/>
      <c r="G40" s="118"/>
      <c r="H40" s="118"/>
    </row>
    <row r="41" spans="1:8" ht="15.95" customHeight="1">
      <c r="B41" s="15"/>
      <c r="C41" s="117" t="s">
        <v>34</v>
      </c>
      <c r="D41" s="117"/>
      <c r="E41" s="117"/>
      <c r="F41" s="117"/>
      <c r="G41" s="117"/>
      <c r="H41" s="117"/>
    </row>
    <row r="42" spans="1:8" ht="15.95" customHeight="1">
      <c r="B42" s="19"/>
      <c r="C42" s="56" t="s">
        <v>30</v>
      </c>
      <c r="D42" s="55"/>
      <c r="E42" s="55" t="s">
        <v>73</v>
      </c>
      <c r="F42" s="98"/>
      <c r="G42" s="55"/>
      <c r="H42" s="55"/>
    </row>
    <row r="43" spans="1:8" ht="15.95" customHeight="1">
      <c r="A43" s="112" t="s">
        <v>104</v>
      </c>
      <c r="B43" s="90"/>
      <c r="C43" s="38" t="s">
        <v>60</v>
      </c>
      <c r="D43" s="37" t="s">
        <v>10</v>
      </c>
      <c r="E43" s="37">
        <v>0.75</v>
      </c>
      <c r="F43" s="75">
        <v>195</v>
      </c>
      <c r="G43" s="114">
        <v>315</v>
      </c>
      <c r="H43" s="91">
        <f t="shared" ref="H43" si="15">G43/7.5*10</f>
        <v>420</v>
      </c>
    </row>
    <row r="44" spans="1:8" ht="15.95" customHeight="1">
      <c r="A44" s="35"/>
      <c r="B44" s="19"/>
      <c r="C44" s="6" t="s">
        <v>35</v>
      </c>
      <c r="D44" s="14" t="s">
        <v>10</v>
      </c>
      <c r="E44" s="14">
        <v>0.75</v>
      </c>
      <c r="F44" s="73"/>
      <c r="G44" s="11">
        <v>315</v>
      </c>
      <c r="H44" s="68">
        <f t="shared" ref="H44" si="16">G44/7.5*10</f>
        <v>420</v>
      </c>
    </row>
    <row r="45" spans="1:8" ht="15.95" customHeight="1">
      <c r="A45" s="35"/>
      <c r="B45" s="19"/>
      <c r="C45" s="117" t="s">
        <v>69</v>
      </c>
      <c r="D45" s="118"/>
      <c r="E45" s="118"/>
      <c r="F45" s="118"/>
      <c r="G45" s="118"/>
      <c r="H45" s="118"/>
    </row>
    <row r="46" spans="1:8" ht="15.95" customHeight="1">
      <c r="A46" s="112" t="s">
        <v>104</v>
      </c>
      <c r="B46" s="14"/>
      <c r="C46" s="6" t="s">
        <v>33</v>
      </c>
      <c r="D46" s="14" t="s">
        <v>10</v>
      </c>
      <c r="E46" s="14">
        <v>0.75</v>
      </c>
      <c r="F46" s="75">
        <v>195</v>
      </c>
      <c r="G46" s="113">
        <v>315</v>
      </c>
      <c r="H46" s="68">
        <f t="shared" ref="H46" si="17">G46/7.5*10</f>
        <v>420</v>
      </c>
    </row>
    <row r="47" spans="1:8" ht="15.95" customHeight="1">
      <c r="B47" s="24"/>
      <c r="C47" s="117" t="s">
        <v>70</v>
      </c>
      <c r="D47" s="118"/>
      <c r="E47" s="118"/>
      <c r="F47" s="118"/>
      <c r="G47" s="118"/>
      <c r="H47" s="118"/>
    </row>
    <row r="48" spans="1:8" ht="15.95" customHeight="1">
      <c r="B48" s="15"/>
      <c r="C48" s="86"/>
      <c r="D48" s="86"/>
      <c r="E48" s="86"/>
      <c r="F48" s="102"/>
      <c r="G48" s="86"/>
      <c r="H48" s="86"/>
    </row>
    <row r="49" spans="1:8" ht="15.75" customHeight="1">
      <c r="B49" s="23"/>
      <c r="C49" s="51" t="s">
        <v>16</v>
      </c>
      <c r="D49" s="55"/>
      <c r="E49" s="55" t="s">
        <v>73</v>
      </c>
      <c r="F49" s="98"/>
      <c r="G49" s="55"/>
      <c r="H49" s="55"/>
    </row>
    <row r="50" spans="1:8" ht="15.75" customHeight="1">
      <c r="B50" s="24"/>
      <c r="C50" s="21" t="s">
        <v>40</v>
      </c>
      <c r="D50" s="10" t="s">
        <v>10</v>
      </c>
      <c r="E50" s="10">
        <v>0.75</v>
      </c>
      <c r="F50" s="73"/>
      <c r="G50" s="11">
        <v>345</v>
      </c>
      <c r="H50" s="8">
        <f>G50/7.5*10</f>
        <v>460</v>
      </c>
    </row>
    <row r="51" spans="1:8" ht="15.75" customHeight="1">
      <c r="B51" s="24"/>
      <c r="C51" s="119" t="s">
        <v>72</v>
      </c>
      <c r="D51" s="119"/>
      <c r="E51" s="119"/>
      <c r="F51" s="119"/>
      <c r="H51" s="1"/>
    </row>
    <row r="52" spans="1:8" ht="15.75" customHeight="1">
      <c r="B52" s="24"/>
      <c r="C52" s="96"/>
      <c r="D52" s="96"/>
      <c r="E52" s="96"/>
      <c r="F52" s="103"/>
      <c r="H52" s="1"/>
    </row>
    <row r="53" spans="1:8" ht="6.75" customHeight="1">
      <c r="B53" s="24"/>
      <c r="C53" s="84"/>
      <c r="D53" s="85"/>
      <c r="E53" s="85"/>
      <c r="F53" s="104"/>
      <c r="G53" s="85"/>
      <c r="H53" s="85"/>
    </row>
    <row r="54" spans="1:8" ht="6.75" customHeight="1">
      <c r="B54" s="24"/>
      <c r="C54" s="93"/>
      <c r="D54" s="94"/>
      <c r="E54" s="94"/>
      <c r="F54" s="104"/>
      <c r="G54" s="94"/>
      <c r="H54" s="94"/>
    </row>
    <row r="55" spans="1:8" ht="6.75" customHeight="1">
      <c r="B55" s="24"/>
      <c r="C55" s="110"/>
      <c r="D55" s="111"/>
      <c r="E55" s="111"/>
      <c r="F55" s="104"/>
      <c r="G55" s="111"/>
      <c r="H55" s="111"/>
    </row>
    <row r="56" spans="1:8" ht="15.95" customHeight="1">
      <c r="B56" s="25"/>
      <c r="C56" s="56" t="s">
        <v>18</v>
      </c>
      <c r="D56" s="55"/>
      <c r="E56" s="55" t="s">
        <v>57</v>
      </c>
      <c r="F56" s="98"/>
      <c r="G56" s="55"/>
      <c r="H56" s="55"/>
    </row>
    <row r="57" spans="1:8" ht="15.95" customHeight="1">
      <c r="B57" s="25"/>
      <c r="C57" s="65" t="s">
        <v>96</v>
      </c>
      <c r="D57" s="43" t="s">
        <v>19</v>
      </c>
      <c r="E57" s="40">
        <v>0.5</v>
      </c>
      <c r="F57" s="40">
        <f t="shared" ref="F57" si="18">G57/1.21</f>
        <v>206.61157024793388</v>
      </c>
      <c r="G57" s="44">
        <v>250</v>
      </c>
      <c r="H57" s="66">
        <f t="shared" ref="H57" si="19">G57/2*10</f>
        <v>1250</v>
      </c>
    </row>
    <row r="58" spans="1:8" ht="15.95" customHeight="1">
      <c r="B58" s="25"/>
      <c r="C58" s="117" t="s">
        <v>97</v>
      </c>
      <c r="D58" s="118"/>
      <c r="E58" s="118"/>
      <c r="F58" s="118"/>
      <c r="G58" s="118"/>
      <c r="H58" s="118"/>
    </row>
    <row r="59" spans="1:8" ht="15.95" customHeight="1">
      <c r="A59" s="9"/>
      <c r="B59" s="64"/>
      <c r="C59" s="65" t="s">
        <v>49</v>
      </c>
      <c r="D59" s="43" t="s">
        <v>19</v>
      </c>
      <c r="E59" s="40">
        <v>0.5</v>
      </c>
      <c r="F59" s="77"/>
      <c r="G59" s="44">
        <v>250</v>
      </c>
      <c r="H59" s="66">
        <f t="shared" ref="H59" si="20">G59/2*10</f>
        <v>1250</v>
      </c>
    </row>
    <row r="60" spans="1:8" ht="15.95" customHeight="1">
      <c r="A60" s="9"/>
      <c r="B60" s="64"/>
      <c r="C60" s="117" t="s">
        <v>53</v>
      </c>
      <c r="D60" s="118"/>
      <c r="E60" s="118"/>
      <c r="F60" s="118"/>
      <c r="G60" s="118"/>
      <c r="H60" s="118"/>
    </row>
    <row r="61" spans="1:8" ht="15.95" customHeight="1">
      <c r="A61" s="35"/>
      <c r="B61" s="20"/>
      <c r="C61" s="21" t="s">
        <v>31</v>
      </c>
      <c r="D61" s="10" t="s">
        <v>19</v>
      </c>
      <c r="E61" s="7">
        <v>0.2</v>
      </c>
      <c r="F61" s="73"/>
      <c r="G61" s="11">
        <v>495</v>
      </c>
      <c r="H61" s="8">
        <f>G61/2*10</f>
        <v>2475</v>
      </c>
    </row>
    <row r="62" spans="1:8" ht="15.95" customHeight="1">
      <c r="A62" s="9"/>
      <c r="B62" s="20"/>
      <c r="C62" s="117" t="s">
        <v>29</v>
      </c>
      <c r="D62" s="118"/>
      <c r="E62" s="118"/>
      <c r="F62" s="118"/>
      <c r="G62" s="118"/>
      <c r="H62" s="118"/>
    </row>
    <row r="63" spans="1:8" ht="6.75" customHeight="1">
      <c r="A63" s="9"/>
      <c r="B63" s="20"/>
      <c r="C63" s="62"/>
      <c r="D63" s="63"/>
      <c r="E63" s="63"/>
      <c r="F63" s="104"/>
      <c r="G63" s="63"/>
      <c r="H63" s="63"/>
    </row>
    <row r="64" spans="1:8" ht="15.95" customHeight="1">
      <c r="A64" s="9"/>
      <c r="B64" s="20"/>
      <c r="C64" s="56" t="s">
        <v>20</v>
      </c>
      <c r="D64" s="55"/>
      <c r="E64" s="55" t="s">
        <v>73</v>
      </c>
      <c r="F64" s="98"/>
      <c r="G64" s="55"/>
      <c r="H64" s="55"/>
    </row>
    <row r="65" spans="1:8" ht="15.95" customHeight="1">
      <c r="A65" s="46"/>
      <c r="B65" s="71"/>
      <c r="C65" s="72" t="s">
        <v>55</v>
      </c>
      <c r="D65" s="43" t="s">
        <v>12</v>
      </c>
      <c r="E65" s="40">
        <v>0.75</v>
      </c>
      <c r="F65" s="77"/>
      <c r="G65" s="44">
        <v>165</v>
      </c>
      <c r="H65" s="66">
        <f>G65/7.5*10</f>
        <v>220</v>
      </c>
    </row>
    <row r="66" spans="1:8" ht="15.95" customHeight="1">
      <c r="A66" s="9"/>
      <c r="B66" s="27"/>
      <c r="C66" s="13" t="s">
        <v>45</v>
      </c>
      <c r="D66" s="10" t="s">
        <v>17</v>
      </c>
      <c r="E66" s="10">
        <v>0.75</v>
      </c>
      <c r="F66" s="73"/>
      <c r="G66" s="11">
        <v>165</v>
      </c>
      <c r="H66" s="8">
        <f>G66/7.5*10</f>
        <v>220</v>
      </c>
    </row>
    <row r="67" spans="1:8" ht="8.25" customHeight="1">
      <c r="A67" s="9"/>
      <c r="B67" s="27"/>
      <c r="C67" s="13"/>
      <c r="D67" s="10"/>
      <c r="E67" s="10"/>
      <c r="F67" s="73"/>
      <c r="G67" s="11"/>
      <c r="H67" s="8"/>
    </row>
    <row r="68" spans="1:8" ht="15.95" customHeight="1">
      <c r="B68" s="20"/>
      <c r="C68" s="57" t="s">
        <v>21</v>
      </c>
      <c r="D68" s="55"/>
      <c r="E68" s="55" t="s">
        <v>73</v>
      </c>
      <c r="F68" s="98"/>
      <c r="G68" s="55"/>
      <c r="H68" s="55"/>
    </row>
    <row r="69" spans="1:8" ht="15.95" customHeight="1">
      <c r="B69" s="14"/>
      <c r="C69" s="28" t="s">
        <v>39</v>
      </c>
      <c r="D69" s="10" t="s">
        <v>13</v>
      </c>
      <c r="E69" s="10">
        <v>0.75</v>
      </c>
      <c r="F69" s="73"/>
      <c r="G69" s="11">
        <v>130</v>
      </c>
      <c r="H69" s="8">
        <f>G69/7.5*10</f>
        <v>173.33333333333331</v>
      </c>
    </row>
    <row r="70" spans="1:8" ht="15.95" customHeight="1">
      <c r="B70" s="14"/>
      <c r="C70" s="26" t="s">
        <v>78</v>
      </c>
      <c r="D70" s="10" t="s">
        <v>23</v>
      </c>
      <c r="E70" s="10">
        <v>0.75</v>
      </c>
      <c r="F70" s="73"/>
      <c r="G70" s="11">
        <v>130</v>
      </c>
      <c r="H70" s="8">
        <f t="shared" ref="H70:H79" si="21">G70/7.5*10</f>
        <v>173.33333333333331</v>
      </c>
    </row>
    <row r="71" spans="1:8" ht="15.95" customHeight="1">
      <c r="A71" s="35"/>
      <c r="B71" s="20"/>
      <c r="C71" s="34" t="s">
        <v>41</v>
      </c>
      <c r="D71" s="10" t="s">
        <v>13</v>
      </c>
      <c r="E71" s="10">
        <v>0.75</v>
      </c>
      <c r="F71" s="73"/>
      <c r="G71" s="11">
        <v>165</v>
      </c>
      <c r="H71" s="8">
        <f t="shared" si="21"/>
        <v>220</v>
      </c>
    </row>
    <row r="72" spans="1:8" ht="15.95" customHeight="1">
      <c r="B72" s="20"/>
      <c r="C72" s="17" t="s">
        <v>77</v>
      </c>
      <c r="D72" s="10" t="s">
        <v>10</v>
      </c>
      <c r="E72" s="10">
        <v>0.75</v>
      </c>
      <c r="F72" s="73"/>
      <c r="G72" s="11">
        <v>130</v>
      </c>
      <c r="H72" s="8">
        <f t="shared" si="21"/>
        <v>173.33333333333331</v>
      </c>
    </row>
    <row r="73" spans="1:8" ht="15.95" customHeight="1">
      <c r="A73" s="46" t="s">
        <v>82</v>
      </c>
      <c r="B73" s="20"/>
      <c r="C73" s="6" t="s">
        <v>98</v>
      </c>
      <c r="D73" s="10" t="s">
        <v>23</v>
      </c>
      <c r="E73" s="10">
        <v>0.75</v>
      </c>
      <c r="F73" s="7"/>
      <c r="G73" s="44">
        <v>130</v>
      </c>
      <c r="H73" s="8">
        <f t="shared" si="21"/>
        <v>173.33333333333331</v>
      </c>
    </row>
    <row r="74" spans="1:8" ht="15.95" customHeight="1">
      <c r="A74" s="9"/>
      <c r="B74" s="20"/>
      <c r="C74" s="6" t="s">
        <v>48</v>
      </c>
      <c r="D74" s="10" t="s">
        <v>23</v>
      </c>
      <c r="E74" s="10">
        <v>0.75</v>
      </c>
      <c r="F74" s="73"/>
      <c r="G74" s="11">
        <v>130</v>
      </c>
      <c r="H74" s="8">
        <f t="shared" si="21"/>
        <v>173.33333333333331</v>
      </c>
    </row>
    <row r="75" spans="1:8" ht="15.95" customHeight="1">
      <c r="B75" s="20"/>
      <c r="C75" s="21" t="s">
        <v>94</v>
      </c>
      <c r="D75" s="10" t="s">
        <v>11</v>
      </c>
      <c r="E75" s="10">
        <v>0.75</v>
      </c>
      <c r="F75" s="73"/>
      <c r="G75" s="11">
        <v>130</v>
      </c>
      <c r="H75" s="8">
        <f t="shared" si="21"/>
        <v>173.33333333333331</v>
      </c>
    </row>
    <row r="76" spans="1:8" ht="15.95" customHeight="1">
      <c r="B76" s="20"/>
      <c r="C76" s="21" t="s">
        <v>93</v>
      </c>
      <c r="D76" s="10" t="s">
        <v>13</v>
      </c>
      <c r="E76" s="10">
        <v>0.75</v>
      </c>
      <c r="F76" s="73"/>
      <c r="G76" s="11">
        <v>165</v>
      </c>
      <c r="H76" s="8">
        <f t="shared" si="21"/>
        <v>220</v>
      </c>
    </row>
    <row r="77" spans="1:8" ht="15.95" customHeight="1">
      <c r="B77" s="20"/>
      <c r="C77" s="21" t="s">
        <v>42</v>
      </c>
      <c r="D77" s="10" t="s">
        <v>10</v>
      </c>
      <c r="E77" s="10">
        <v>0.75</v>
      </c>
      <c r="F77" s="73"/>
      <c r="G77" s="11">
        <v>125</v>
      </c>
      <c r="H77" s="8">
        <f t="shared" si="21"/>
        <v>166.66666666666669</v>
      </c>
    </row>
    <row r="78" spans="1:8" ht="15.95" customHeight="1">
      <c r="A78" s="9"/>
      <c r="B78" s="20"/>
      <c r="C78" s="21" t="s">
        <v>43</v>
      </c>
      <c r="D78" s="10" t="s">
        <v>12</v>
      </c>
      <c r="E78" s="10">
        <v>0.75</v>
      </c>
      <c r="F78" s="73"/>
      <c r="G78" s="11">
        <v>125</v>
      </c>
      <c r="H78" s="8">
        <f t="shared" ref="H78" si="22">G78/7.5*10</f>
        <v>166.66666666666669</v>
      </c>
    </row>
    <row r="79" spans="1:8" ht="15.95" customHeight="1">
      <c r="A79" s="9"/>
      <c r="B79" s="20"/>
      <c r="C79" s="21" t="s">
        <v>44</v>
      </c>
      <c r="D79" s="10" t="s">
        <v>23</v>
      </c>
      <c r="E79" s="10">
        <v>0.75</v>
      </c>
      <c r="F79" s="73"/>
      <c r="G79" s="11">
        <v>125</v>
      </c>
      <c r="H79" s="8">
        <f t="shared" si="21"/>
        <v>166.66666666666669</v>
      </c>
    </row>
    <row r="80" spans="1:8" ht="6" customHeight="1"/>
    <row r="81" spans="2:8" ht="15.95" customHeight="1">
      <c r="B81" s="29"/>
      <c r="C81" s="51" t="s">
        <v>25</v>
      </c>
      <c r="D81" s="58"/>
      <c r="E81" s="55" t="s">
        <v>57</v>
      </c>
      <c r="F81" s="98"/>
      <c r="G81" s="58"/>
      <c r="H81" s="59"/>
    </row>
    <row r="82" spans="2:8" ht="15.95" customHeight="1">
      <c r="B82" s="14"/>
      <c r="C82" s="6" t="s">
        <v>26</v>
      </c>
      <c r="D82" s="11"/>
      <c r="E82" s="11"/>
      <c r="F82" s="73"/>
      <c r="G82" s="11"/>
      <c r="H82" s="30"/>
    </row>
    <row r="83" spans="2:8" ht="6" customHeight="1">
      <c r="B83" s="14"/>
      <c r="C83" s="67"/>
      <c r="D83" s="11"/>
      <c r="E83" s="11"/>
      <c r="F83" s="73"/>
      <c r="G83" s="11"/>
      <c r="H83" s="30"/>
    </row>
    <row r="84" spans="2:8" ht="15.95" customHeight="1">
      <c r="B84" s="20"/>
      <c r="C84" s="67" t="s">
        <v>50</v>
      </c>
      <c r="D84" s="10" t="s">
        <v>12</v>
      </c>
      <c r="E84" s="7">
        <v>5</v>
      </c>
      <c r="F84" s="73"/>
      <c r="G84" s="11">
        <v>380</v>
      </c>
      <c r="H84" s="8">
        <f>G84/5</f>
        <v>76</v>
      </c>
    </row>
    <row r="85" spans="2:8" ht="15.95" customHeight="1">
      <c r="B85" s="20"/>
      <c r="C85" s="33" t="s">
        <v>27</v>
      </c>
      <c r="D85" s="10" t="s">
        <v>23</v>
      </c>
      <c r="E85" s="7">
        <v>5</v>
      </c>
      <c r="F85" s="73"/>
      <c r="G85" s="11">
        <v>380</v>
      </c>
      <c r="H85" s="8">
        <f>G85/5</f>
        <v>76</v>
      </c>
    </row>
    <row r="86" spans="2:8" ht="15.95" customHeight="1">
      <c r="B86" s="20"/>
      <c r="C86" s="21" t="s">
        <v>22</v>
      </c>
      <c r="D86" s="10" t="s">
        <v>23</v>
      </c>
      <c r="E86" s="7">
        <v>5</v>
      </c>
      <c r="F86" s="73"/>
      <c r="G86" s="11">
        <v>380</v>
      </c>
      <c r="H86" s="8">
        <f>G86/5</f>
        <v>76</v>
      </c>
    </row>
    <row r="87" spans="2:8" ht="15.95" customHeight="1">
      <c r="B87" s="20"/>
      <c r="C87" s="21" t="s">
        <v>24</v>
      </c>
      <c r="D87" s="10" t="s">
        <v>17</v>
      </c>
      <c r="E87" s="7">
        <v>5</v>
      </c>
      <c r="F87" s="73"/>
      <c r="G87" s="11">
        <v>380</v>
      </c>
      <c r="H87" s="8">
        <f>G87/5</f>
        <v>76</v>
      </c>
    </row>
    <row r="88" spans="2:8" ht="15.95" customHeight="1">
      <c r="B88" s="20"/>
      <c r="C88" s="21" t="s">
        <v>80</v>
      </c>
      <c r="D88" s="10" t="s">
        <v>12</v>
      </c>
      <c r="E88" s="7">
        <v>5</v>
      </c>
      <c r="F88" s="73"/>
      <c r="G88" s="11">
        <v>380</v>
      </c>
      <c r="H88" s="8">
        <f>G88/5</f>
        <v>76</v>
      </c>
    </row>
    <row r="89" spans="2:8" ht="6" customHeight="1">
      <c r="B89" s="20"/>
      <c r="C89" s="21"/>
      <c r="D89" s="10"/>
      <c r="E89" s="7"/>
      <c r="F89" s="73"/>
      <c r="G89" s="11"/>
      <c r="H89" s="8"/>
    </row>
    <row r="90" spans="2:8" ht="15.95" customHeight="1">
      <c r="B90" s="20"/>
      <c r="C90" s="51" t="s">
        <v>99</v>
      </c>
      <c r="D90" s="58"/>
      <c r="E90" s="108"/>
      <c r="F90" s="99"/>
      <c r="G90" s="55" t="s">
        <v>56</v>
      </c>
      <c r="H90" s="61"/>
    </row>
    <row r="91" spans="2:8" ht="15.95" customHeight="1">
      <c r="B91" s="20"/>
      <c r="C91" s="67" t="s">
        <v>50</v>
      </c>
      <c r="D91" s="10" t="s">
        <v>12</v>
      </c>
      <c r="E91" s="7">
        <v>3</v>
      </c>
      <c r="F91" s="73"/>
      <c r="G91" s="11">
        <v>195</v>
      </c>
      <c r="H91" s="8">
        <v>60</v>
      </c>
    </row>
    <row r="92" spans="2:8" ht="15.95" customHeight="1">
      <c r="B92" s="20"/>
      <c r="C92" s="33" t="s">
        <v>27</v>
      </c>
      <c r="D92" s="10" t="s">
        <v>23</v>
      </c>
      <c r="E92" s="7">
        <v>3</v>
      </c>
      <c r="F92" s="73"/>
      <c r="G92" s="11">
        <v>195</v>
      </c>
      <c r="H92" s="8">
        <v>60</v>
      </c>
    </row>
    <row r="93" spans="2:8" ht="15.95" customHeight="1">
      <c r="B93" s="20"/>
      <c r="C93" s="21" t="s">
        <v>22</v>
      </c>
      <c r="D93" s="10" t="s">
        <v>23</v>
      </c>
      <c r="E93" s="7">
        <v>3</v>
      </c>
      <c r="F93" s="73"/>
      <c r="G93" s="11">
        <v>195</v>
      </c>
      <c r="H93" s="8">
        <v>60</v>
      </c>
    </row>
    <row r="94" spans="2:8" ht="15.95" customHeight="1">
      <c r="B94" s="20"/>
      <c r="C94" s="21" t="s">
        <v>24</v>
      </c>
      <c r="D94" s="10" t="s">
        <v>17</v>
      </c>
      <c r="E94" s="7">
        <v>3</v>
      </c>
      <c r="F94" s="73"/>
      <c r="G94" s="11">
        <v>195</v>
      </c>
      <c r="H94" s="8">
        <v>60</v>
      </c>
    </row>
    <row r="95" spans="2:8" ht="15.95" customHeight="1">
      <c r="B95" s="20"/>
      <c r="C95" s="21" t="s">
        <v>80</v>
      </c>
      <c r="D95" s="10" t="s">
        <v>12</v>
      </c>
      <c r="E95" s="7">
        <v>3</v>
      </c>
      <c r="F95" s="73"/>
      <c r="G95" s="11">
        <v>195</v>
      </c>
      <c r="H95" s="8">
        <v>60</v>
      </c>
    </row>
    <row r="96" spans="2:8" ht="8.25" customHeight="1">
      <c r="B96" s="20"/>
      <c r="C96" s="21"/>
      <c r="D96" s="10"/>
      <c r="E96" s="7"/>
      <c r="F96" s="73"/>
      <c r="G96" s="11"/>
      <c r="H96" s="8"/>
    </row>
    <row r="97" spans="1:8" ht="15.95" customHeight="1">
      <c r="B97" s="20"/>
      <c r="C97" s="51" t="s">
        <v>58</v>
      </c>
      <c r="D97" s="58"/>
      <c r="E97" s="55"/>
      <c r="F97" s="99"/>
      <c r="G97" s="55"/>
      <c r="H97" s="61"/>
    </row>
    <row r="98" spans="1:8" ht="15.95" customHeight="1">
      <c r="B98" s="20"/>
      <c r="C98" s="74" t="s">
        <v>91</v>
      </c>
      <c r="D98" s="50"/>
      <c r="E98" s="75"/>
      <c r="F98" s="75"/>
      <c r="G98" s="49"/>
      <c r="H98" s="8"/>
    </row>
    <row r="99" spans="1:8" ht="15.95" customHeight="1">
      <c r="B99" s="20"/>
      <c r="C99" s="76"/>
      <c r="D99" s="43"/>
      <c r="E99" s="77"/>
      <c r="F99" s="77"/>
      <c r="G99" s="44"/>
      <c r="H99" s="8"/>
    </row>
    <row r="100" spans="1:8" ht="15.95" customHeight="1">
      <c r="B100" s="20"/>
      <c r="C100" s="56" t="s">
        <v>74</v>
      </c>
      <c r="D100" s="55"/>
      <c r="E100" s="55" t="s">
        <v>73</v>
      </c>
      <c r="F100" s="98"/>
      <c r="G100" s="55"/>
      <c r="H100" s="55"/>
    </row>
    <row r="101" spans="1:8" ht="15.95" customHeight="1">
      <c r="B101" s="20"/>
      <c r="C101" s="92" t="s">
        <v>75</v>
      </c>
      <c r="D101" s="16"/>
      <c r="E101" s="7">
        <v>0.5</v>
      </c>
      <c r="F101" s="73"/>
      <c r="G101" s="11">
        <v>395</v>
      </c>
      <c r="H101" s="8">
        <f>G101/7.5*10</f>
        <v>526.66666666666663</v>
      </c>
    </row>
    <row r="102" spans="1:8" ht="15.95" customHeight="1">
      <c r="B102" s="20"/>
      <c r="C102" s="76"/>
      <c r="D102" s="43"/>
      <c r="E102" s="77"/>
      <c r="F102" s="77"/>
      <c r="G102" s="44"/>
      <c r="H102" s="8"/>
    </row>
    <row r="103" spans="1:8" ht="15.95" customHeight="1">
      <c r="B103" s="20"/>
      <c r="C103" s="76"/>
      <c r="D103" s="43"/>
      <c r="E103" s="77"/>
      <c r="F103" s="77"/>
      <c r="G103" s="44"/>
      <c r="H103" s="8"/>
    </row>
    <row r="104" spans="1:8" ht="15.95" customHeight="1">
      <c r="B104" s="20"/>
      <c r="C104" s="76"/>
      <c r="D104" s="43"/>
      <c r="E104" s="77"/>
      <c r="F104" s="77"/>
      <c r="G104" s="44"/>
      <c r="H104" s="8"/>
    </row>
    <row r="105" spans="1:8" ht="15.95" customHeight="1">
      <c r="B105" s="20"/>
      <c r="C105" s="76"/>
      <c r="D105" s="43"/>
      <c r="E105" s="77"/>
      <c r="F105" s="77"/>
      <c r="G105" s="44"/>
      <c r="H105" s="8"/>
    </row>
    <row r="106" spans="1:8" ht="15.95" customHeight="1">
      <c r="B106" s="20"/>
      <c r="C106" s="65"/>
      <c r="D106" s="43"/>
      <c r="E106" s="40"/>
      <c r="F106" s="77"/>
      <c r="G106" s="44"/>
      <c r="H106" s="8"/>
    </row>
    <row r="107" spans="1:8" ht="15.95" customHeight="1">
      <c r="B107" s="20"/>
      <c r="C107" s="20"/>
      <c r="D107" s="10"/>
      <c r="E107" s="7"/>
      <c r="F107" s="73"/>
      <c r="G107" s="10"/>
      <c r="H107" s="8"/>
    </row>
    <row r="108" spans="1:8" ht="15.95" customHeight="1">
      <c r="B108" s="31"/>
    </row>
    <row r="109" spans="1:8" ht="15.95" customHeight="1">
      <c r="B109" s="14"/>
    </row>
    <row r="110" spans="1:8">
      <c r="A110" s="27"/>
    </row>
    <row r="111" spans="1:8">
      <c r="A111" s="27"/>
    </row>
    <row r="112" spans="1:8">
      <c r="A112" s="27"/>
    </row>
  </sheetData>
  <sortState ref="C47:H53">
    <sortCondition ref="C64:C70"/>
  </sortState>
  <mergeCells count="14">
    <mergeCell ref="A1:H1"/>
    <mergeCell ref="D2:F2"/>
    <mergeCell ref="C20:H20"/>
    <mergeCell ref="C18:H18"/>
    <mergeCell ref="C14:H14"/>
    <mergeCell ref="C31:H31"/>
    <mergeCell ref="C62:H62"/>
    <mergeCell ref="C40:H40"/>
    <mergeCell ref="C41:H41"/>
    <mergeCell ref="C60:H60"/>
    <mergeCell ref="C45:H45"/>
    <mergeCell ref="C47:H47"/>
    <mergeCell ref="C51:F51"/>
    <mergeCell ref="C58:H58"/>
  </mergeCells>
  <pageMargins left="0.25" right="0.25" top="0.75" bottom="0.75" header="0.3" footer="0.3"/>
  <pageSetup paperSize="9" scale="86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"/>
  <sheetViews>
    <sheetView zoomScaleNormal="100" workbookViewId="0"/>
  </sheetViews>
  <sheetFormatPr defaultColWidth="8.7109375" defaultRowHeight="15"/>
  <sheetData/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zoomScaleNormal="100" workbookViewId="0"/>
  </sheetViews>
  <sheetFormatPr defaultColWidth="8.7109375" defaultRowHeight="15"/>
  <sheetData/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List1!__xlnm_Print_Area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cp:revision>8</cp:revision>
  <cp:lastPrinted>2024-02-13T13:14:33Z</cp:lastPrinted>
  <dcterms:created xsi:type="dcterms:W3CDTF">2020-04-30T16:32:47Z</dcterms:created>
  <dcterms:modified xsi:type="dcterms:W3CDTF">2024-02-28T07:30:33Z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